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sabdari\Desktop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16" i="1" l="1"/>
  <c r="B9" i="1"/>
  <c r="B26" i="1"/>
  <c r="B7" i="1"/>
  <c r="B3" i="1"/>
  <c r="B37" i="1"/>
  <c r="B27" i="1" l="1"/>
  <c r="B23" i="1" l="1"/>
  <c r="B42" i="1" l="1"/>
  <c r="B45" i="1" s="1"/>
  <c r="B51" i="1" s="1"/>
</calcChain>
</file>

<file path=xl/sharedStrings.xml><?xml version="1.0" encoding="utf-8"?>
<sst xmlns="http://schemas.openxmlformats.org/spreadsheetml/2006/main" count="48" uniqueCount="48">
  <si>
    <t>زمین</t>
  </si>
  <si>
    <t>اداری و مالی و آماده سازی و تجهیز کارگاه</t>
  </si>
  <si>
    <t>بتن آماده</t>
  </si>
  <si>
    <t>تیرچه</t>
  </si>
  <si>
    <t>تیغه آجر و بلوک سقفی</t>
  </si>
  <si>
    <t>میلگرد</t>
  </si>
  <si>
    <t>سیم مفتول</t>
  </si>
  <si>
    <t>طراحی و خدمات مهندسی</t>
  </si>
  <si>
    <t>سازمان نظام مهندسی ساختمان استان یزد</t>
  </si>
  <si>
    <t>آزمایش مصالح</t>
  </si>
  <si>
    <t>انشعاب برق</t>
  </si>
  <si>
    <t>انشعاب آب و فاضلاب</t>
  </si>
  <si>
    <t>خدمات آتش نشانی</t>
  </si>
  <si>
    <t>نوسازی و %5 سهم آموزش و پرورش</t>
  </si>
  <si>
    <t>عوارض</t>
  </si>
  <si>
    <t>پروانه ساختمانی</t>
  </si>
  <si>
    <t>زیر ساخت بنایی و اسکلت بندی</t>
  </si>
  <si>
    <t>حمل و جابجایی</t>
  </si>
  <si>
    <t>تعمیر و نگهداری</t>
  </si>
  <si>
    <t xml:space="preserve">آب و برق و سوخت </t>
  </si>
  <si>
    <t>سایر آهن آلات و پروفیل</t>
  </si>
  <si>
    <t>کانال تهویه</t>
  </si>
  <si>
    <t>ابنیه و تاسیسات برقی و مکانیکی</t>
  </si>
  <si>
    <t>پیش پرداخت پرداختی به اشخاص حقیقی و حقوقی</t>
  </si>
  <si>
    <t>ماده 4 قرارداد فرهنگیان</t>
  </si>
  <si>
    <t>سود پرداختی بابت تسهیلات بانک قوامین</t>
  </si>
  <si>
    <t>آسانسور و ملزومات</t>
  </si>
  <si>
    <t>مانده وجه پرداختی به سازمان تامین اجتماعی بدون صدور مفاصا حساب</t>
  </si>
  <si>
    <t>وثیقه نقدی ضمانت انجام تعهد بانک مسکن</t>
  </si>
  <si>
    <t>حقوق بیمه مالیات پیمان و کارگران و مهندسان</t>
  </si>
  <si>
    <t>سیمان و گچ</t>
  </si>
  <si>
    <t>سنگ سرامیک و موزاییک</t>
  </si>
  <si>
    <t>ایزوگام</t>
  </si>
  <si>
    <t>پروفیل و شیشه و یراق آلات پنجره و درب دو جداره</t>
  </si>
  <si>
    <t>درب ضد سرقت و ضد حریق</t>
  </si>
  <si>
    <t>شن و ماسه و سایر مصالح و ملزومات</t>
  </si>
  <si>
    <t>لوله و اتصالات و تاسیسات مکانیکی</t>
  </si>
  <si>
    <t>چینی بهداشتی</t>
  </si>
  <si>
    <t>تاسیسات و لوازم و سیم و کابل برق</t>
  </si>
  <si>
    <t>بهره تسهیلات دریافتی از بانک اقتصاد نوین</t>
  </si>
  <si>
    <t>ارزش افزوده پرداختی از ابتدای سال 99 تا 1399/09/15</t>
  </si>
  <si>
    <t>جمع هزینه ها تا 1399/09/15</t>
  </si>
  <si>
    <t>چکهایی که شرکت بابت پروژه صادر کرده اما موعد آن بعد از 1399/09/15 می باشد</t>
  </si>
  <si>
    <t>کسورات قانونی و بستانکاری اشخاص حقیقی و حقوقی ثبت شده تا 1399/09/15</t>
  </si>
  <si>
    <t>مبلغی که شرکت تا تاریخ 1399/09/15 برای پروژه 288 واحدی هزینه کرده است</t>
  </si>
  <si>
    <t>مبلغی که متقاضیان تا تاریخ 1399/09/15به حساب شرکت واریز کرده اند</t>
  </si>
  <si>
    <t>تسهیلات دریافتی از بانک مسکن تا تاریخ 1399/09/15</t>
  </si>
  <si>
    <t>مبلغی که تا تاریخ 1399/09/15  شرکت تعاونی مسکن جامعه فرهنگیان یزد
بیش از پرداختی متقاضیان هزینه کرده است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</si>
</sst>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_-* #,##0\-;_-* &quot;-&quot;??_-;_-@_-"/>
    <numFmt numFmtId="166" formatCode="_(* #,##0_);_(* \(#,##0\);_(* &quot;-&quot;??_);_(@_)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sz val="16"/>
      <color theme="1"/>
      <name val="B Yekan"/>
      <charset val="178"/>
    </font>
    <font>
      <b/>
      <sz val="12"/>
      <color theme="0"/>
      <name val="B Nazanin"/>
      <charset val="178"/>
    </font>
    <font>
      <sz val="15"/>
      <color theme="1"/>
      <name val="B Titr"/>
      <charset val="178"/>
    </font>
    <font>
      <b/>
      <sz val="15"/>
      <color theme="1"/>
      <name val="B Titr"/>
      <charset val="178"/>
    </font>
    <font>
      <sz val="13"/>
      <color theme="1"/>
      <name val="B Titr"/>
      <charset val="178"/>
    </font>
    <font>
      <b/>
      <sz val="13"/>
      <color theme="0"/>
      <name val="B Nazanin"/>
      <charset val="178"/>
    </font>
    <font>
      <sz val="16"/>
      <color theme="0"/>
      <name val="B Yekan"/>
      <charset val="178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/>
    <xf numFmtId="166" fontId="3" fillId="0" borderId="0" xfId="1" applyNumberFormat="1" applyFont="1" applyFill="1"/>
    <xf numFmtId="166" fontId="9" fillId="3" borderId="1" xfId="1" applyNumberFormat="1" applyFont="1" applyFill="1" applyBorder="1"/>
    <xf numFmtId="166" fontId="10" fillId="5" borderId="1" xfId="1" applyNumberFormat="1" applyFont="1" applyFill="1" applyBorder="1"/>
    <xf numFmtId="166" fontId="2" fillId="0" borderId="1" xfId="1" applyNumberFormat="1" applyFont="1" applyFill="1" applyBorder="1"/>
    <xf numFmtId="0" fontId="0" fillId="0" borderId="0" xfId="0" applyFill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rightToLeft="1" tabSelected="1" topLeftCell="A40" workbookViewId="0">
      <selection activeCell="E44" sqref="E44"/>
    </sheetView>
  </sheetViews>
  <sheetFormatPr defaultRowHeight="19.5" x14ac:dyDescent="0.5"/>
  <cols>
    <col min="1" max="1" width="60.5" bestFit="1" customWidth="1"/>
    <col min="2" max="2" width="22.375" style="9" bestFit="1" customWidth="1"/>
  </cols>
  <sheetData>
    <row r="1" spans="1:3" ht="21" x14ac:dyDescent="0.2">
      <c r="A1" s="1" t="s">
        <v>0</v>
      </c>
      <c r="B1" s="7">
        <v>71387750000</v>
      </c>
      <c r="C1" s="13"/>
    </row>
    <row r="2" spans="1:3" ht="21" x14ac:dyDescent="0.2">
      <c r="A2" s="3" t="s">
        <v>27</v>
      </c>
      <c r="B2" s="7">
        <v>298239056</v>
      </c>
      <c r="C2" s="13"/>
    </row>
    <row r="3" spans="1:3" ht="21" x14ac:dyDescent="0.2">
      <c r="A3" s="1" t="s">
        <v>1</v>
      </c>
      <c r="B3" s="7">
        <f>5909874275+62290521+35700000</f>
        <v>6007864796</v>
      </c>
      <c r="C3" s="13"/>
    </row>
    <row r="4" spans="1:3" ht="21" x14ac:dyDescent="0.2">
      <c r="A4" s="1" t="s">
        <v>29</v>
      </c>
      <c r="B4" s="7">
        <v>12012973539</v>
      </c>
      <c r="C4" s="13"/>
    </row>
    <row r="5" spans="1:3" ht="21" x14ac:dyDescent="0.2">
      <c r="A5" s="1" t="s">
        <v>2</v>
      </c>
      <c r="B5" s="7">
        <v>23962766044</v>
      </c>
      <c r="C5" s="13"/>
    </row>
    <row r="6" spans="1:3" ht="21" x14ac:dyDescent="0.2">
      <c r="A6" s="1" t="s">
        <v>3</v>
      </c>
      <c r="B6" s="7">
        <v>1637008700</v>
      </c>
      <c r="C6" s="13"/>
    </row>
    <row r="7" spans="1:3" ht="21" x14ac:dyDescent="0.2">
      <c r="A7" s="1" t="s">
        <v>4</v>
      </c>
      <c r="B7" s="7">
        <f>9966142573+35700000</f>
        <v>10001842573</v>
      </c>
      <c r="C7" s="13"/>
    </row>
    <row r="8" spans="1:3" ht="21" x14ac:dyDescent="0.2">
      <c r="A8" s="1" t="s">
        <v>30</v>
      </c>
      <c r="B8" s="7">
        <v>13920722250</v>
      </c>
      <c r="C8" s="13"/>
    </row>
    <row r="9" spans="1:3" ht="21" x14ac:dyDescent="0.2">
      <c r="A9" s="1" t="s">
        <v>31</v>
      </c>
      <c r="B9" s="7">
        <f>22873322901+98900000</f>
        <v>22972222901</v>
      </c>
      <c r="C9" s="13"/>
    </row>
    <row r="10" spans="1:3" ht="21" x14ac:dyDescent="0.2">
      <c r="A10" s="1" t="s">
        <v>32</v>
      </c>
      <c r="B10" s="7">
        <v>3540644000</v>
      </c>
      <c r="C10" s="13"/>
    </row>
    <row r="11" spans="1:3" ht="21" x14ac:dyDescent="0.2">
      <c r="A11" s="1" t="s">
        <v>33</v>
      </c>
      <c r="B11" s="7">
        <v>19353749037</v>
      </c>
      <c r="C11" s="13"/>
    </row>
    <row r="12" spans="1:3" ht="21" x14ac:dyDescent="0.2">
      <c r="A12" s="1" t="s">
        <v>35</v>
      </c>
      <c r="B12" s="7">
        <v>10393151246</v>
      </c>
      <c r="C12" s="13"/>
    </row>
    <row r="13" spans="1:3" ht="21" x14ac:dyDescent="0.2">
      <c r="A13" s="1" t="s">
        <v>34</v>
      </c>
      <c r="B13" s="7">
        <v>6528064500</v>
      </c>
      <c r="C13" s="13"/>
    </row>
    <row r="14" spans="1:3" ht="21" x14ac:dyDescent="0.2">
      <c r="A14" s="1" t="s">
        <v>5</v>
      </c>
      <c r="B14" s="7">
        <v>55323937558</v>
      </c>
      <c r="C14" s="13"/>
    </row>
    <row r="15" spans="1:3" ht="21" x14ac:dyDescent="0.2">
      <c r="A15" s="1" t="s">
        <v>6</v>
      </c>
      <c r="B15" s="7">
        <v>617032715</v>
      </c>
      <c r="C15" s="13"/>
    </row>
    <row r="16" spans="1:3" ht="21" x14ac:dyDescent="0.2">
      <c r="A16" s="1" t="s">
        <v>20</v>
      </c>
      <c r="B16" s="7">
        <f>16078768766+1432998000</f>
        <v>17511766766</v>
      </c>
      <c r="C16" s="13"/>
    </row>
    <row r="17" spans="1:3" ht="21" x14ac:dyDescent="0.2">
      <c r="A17" s="1" t="s">
        <v>7</v>
      </c>
      <c r="B17" s="7">
        <v>4294035944</v>
      </c>
      <c r="C17" s="13"/>
    </row>
    <row r="18" spans="1:3" ht="21" x14ac:dyDescent="0.2">
      <c r="A18" s="1" t="s">
        <v>8</v>
      </c>
      <c r="B18" s="7">
        <v>19443626163</v>
      </c>
      <c r="C18" s="13"/>
    </row>
    <row r="19" spans="1:3" ht="21" x14ac:dyDescent="0.2">
      <c r="A19" s="1" t="s">
        <v>13</v>
      </c>
      <c r="B19" s="7">
        <v>124903585</v>
      </c>
      <c r="C19" s="13"/>
    </row>
    <row r="20" spans="1:3" ht="21" x14ac:dyDescent="0.2">
      <c r="A20" s="1" t="s">
        <v>14</v>
      </c>
      <c r="B20" s="7">
        <v>355623294</v>
      </c>
      <c r="C20" s="13"/>
    </row>
    <row r="21" spans="1:3" ht="21" x14ac:dyDescent="0.2">
      <c r="A21" s="1" t="s">
        <v>15</v>
      </c>
      <c r="B21" s="7">
        <v>22204489661</v>
      </c>
      <c r="C21" s="13"/>
    </row>
    <row r="22" spans="1:3" ht="21" x14ac:dyDescent="0.2">
      <c r="A22" s="1" t="s">
        <v>12</v>
      </c>
      <c r="B22" s="7">
        <v>588432000</v>
      </c>
      <c r="C22" s="13"/>
    </row>
    <row r="23" spans="1:3" ht="21" x14ac:dyDescent="0.2">
      <c r="A23" s="1" t="s">
        <v>9</v>
      </c>
      <c r="B23" s="7">
        <f>401640322+3165039</f>
        <v>404805361</v>
      </c>
      <c r="C23" s="13"/>
    </row>
    <row r="24" spans="1:3" ht="21" x14ac:dyDescent="0.2">
      <c r="A24" s="1" t="s">
        <v>10</v>
      </c>
      <c r="B24" s="7">
        <v>6166982000</v>
      </c>
      <c r="C24" s="13"/>
    </row>
    <row r="25" spans="1:3" ht="21" x14ac:dyDescent="0.2">
      <c r="A25" s="1" t="s">
        <v>11</v>
      </c>
      <c r="B25" s="7">
        <v>6852268000</v>
      </c>
      <c r="C25" s="13"/>
    </row>
    <row r="26" spans="1:3" ht="21" x14ac:dyDescent="0.2">
      <c r="A26" s="1" t="s">
        <v>36</v>
      </c>
      <c r="B26" s="7">
        <f>26114610423+25609550</f>
        <v>26140219973</v>
      </c>
      <c r="C26" s="13"/>
    </row>
    <row r="27" spans="1:3" ht="21" x14ac:dyDescent="0.2">
      <c r="A27" s="1" t="s">
        <v>38</v>
      </c>
      <c r="B27" s="7">
        <f>14932324054+1323655602</f>
        <v>16255979656</v>
      </c>
      <c r="C27" s="13"/>
    </row>
    <row r="28" spans="1:3" ht="21" x14ac:dyDescent="0.2">
      <c r="A28" s="1" t="s">
        <v>37</v>
      </c>
      <c r="B28" s="7">
        <v>526715250</v>
      </c>
      <c r="C28" s="13"/>
    </row>
    <row r="29" spans="1:3" ht="21" x14ac:dyDescent="0.2">
      <c r="A29" s="1" t="s">
        <v>21</v>
      </c>
      <c r="B29" s="7">
        <v>3150272400</v>
      </c>
      <c r="C29" s="13"/>
    </row>
    <row r="30" spans="1:3" ht="21" x14ac:dyDescent="0.2">
      <c r="A30" s="1" t="s">
        <v>16</v>
      </c>
      <c r="B30" s="7">
        <v>24179300000</v>
      </c>
      <c r="C30" s="13"/>
    </row>
    <row r="31" spans="1:3" ht="21" x14ac:dyDescent="0.2">
      <c r="A31" s="1" t="s">
        <v>19</v>
      </c>
      <c r="B31" s="7">
        <v>2343201200</v>
      </c>
      <c r="C31" s="13"/>
    </row>
    <row r="32" spans="1:3" ht="21" x14ac:dyDescent="0.2">
      <c r="A32" s="1" t="s">
        <v>17</v>
      </c>
      <c r="B32" s="7">
        <v>2332535600</v>
      </c>
      <c r="C32" s="13"/>
    </row>
    <row r="33" spans="1:3" ht="21" x14ac:dyDescent="0.2">
      <c r="A33" s="1" t="s">
        <v>18</v>
      </c>
      <c r="B33" s="7">
        <v>25679000</v>
      </c>
      <c r="C33" s="13"/>
    </row>
    <row r="34" spans="1:3" ht="21" x14ac:dyDescent="0.55000000000000004">
      <c r="A34" s="2" t="s">
        <v>22</v>
      </c>
      <c r="B34" s="12">
        <v>86134007000</v>
      </c>
      <c r="C34" s="13"/>
    </row>
    <row r="35" spans="1:3" ht="21" x14ac:dyDescent="0.55000000000000004">
      <c r="A35" s="2" t="s">
        <v>26</v>
      </c>
      <c r="B35" s="12">
        <v>28966788380</v>
      </c>
      <c r="C35" s="13"/>
    </row>
    <row r="36" spans="1:3" ht="21" x14ac:dyDescent="0.55000000000000004">
      <c r="A36" s="2" t="s">
        <v>39</v>
      </c>
      <c r="B36" s="12">
        <v>1573635384</v>
      </c>
      <c r="C36" s="13"/>
    </row>
    <row r="37" spans="1:3" ht="21" x14ac:dyDescent="0.55000000000000004">
      <c r="A37" s="2" t="s">
        <v>40</v>
      </c>
      <c r="B37" s="12">
        <f>1412709295+128969820</f>
        <v>1541679115</v>
      </c>
      <c r="C37" s="13"/>
    </row>
    <row r="38" spans="1:3" ht="21" x14ac:dyDescent="0.2">
      <c r="A38" s="1" t="s">
        <v>23</v>
      </c>
      <c r="B38" s="7">
        <v>40688256222</v>
      </c>
      <c r="C38" s="13"/>
    </row>
    <row r="39" spans="1:3" ht="21" x14ac:dyDescent="0.2">
      <c r="A39" s="1" t="s">
        <v>24</v>
      </c>
      <c r="B39" s="7">
        <v>72000000000</v>
      </c>
      <c r="C39" s="13"/>
    </row>
    <row r="40" spans="1:3" ht="21" x14ac:dyDescent="0.2">
      <c r="A40" s="1" t="s">
        <v>25</v>
      </c>
      <c r="B40" s="7">
        <v>7084950000</v>
      </c>
      <c r="C40" s="13"/>
    </row>
    <row r="41" spans="1:3" ht="21" x14ac:dyDescent="0.2">
      <c r="A41" s="1" t="s">
        <v>28</v>
      </c>
      <c r="B41" s="7">
        <v>20000000000</v>
      </c>
      <c r="C41" s="13"/>
    </row>
    <row r="42" spans="1:3" ht="21" x14ac:dyDescent="0.2">
      <c r="A42" s="1" t="s">
        <v>41</v>
      </c>
      <c r="B42" s="7">
        <f>SUM(B1:B41)</f>
        <v>668848120869</v>
      </c>
      <c r="C42" s="13"/>
    </row>
    <row r="43" spans="1:3" ht="21.75" x14ac:dyDescent="0.55000000000000004">
      <c r="A43" s="5" t="s">
        <v>42</v>
      </c>
      <c r="B43" s="10">
        <v>3823425000</v>
      </c>
      <c r="C43" s="13"/>
    </row>
    <row r="44" spans="1:3" ht="21.75" x14ac:dyDescent="0.55000000000000004">
      <c r="A44" s="5" t="s">
        <v>43</v>
      </c>
      <c r="B44" s="10">
        <f>15054503310-3600000000</f>
        <v>11454503310</v>
      </c>
      <c r="C44" s="13"/>
    </row>
    <row r="45" spans="1:3" ht="24.75" x14ac:dyDescent="0.6">
      <c r="A45" s="4" t="s">
        <v>44</v>
      </c>
      <c r="B45" s="11">
        <f>B42-B43-B44</f>
        <v>653570192559</v>
      </c>
    </row>
    <row r="47" spans="1:3" ht="24.75" x14ac:dyDescent="0.6">
      <c r="A47" s="6" t="s">
        <v>45</v>
      </c>
      <c r="B47" s="8">
        <v>396723000000</v>
      </c>
    </row>
    <row r="48" spans="1:3" ht="24.75" x14ac:dyDescent="0.6">
      <c r="A48" s="6" t="s">
        <v>46</v>
      </c>
      <c r="B48" s="8">
        <v>236800000000</v>
      </c>
    </row>
    <row r="51" spans="1:2" ht="31.5" customHeight="1" x14ac:dyDescent="0.2">
      <c r="A51" s="14" t="s">
        <v>47</v>
      </c>
      <c r="B51" s="16">
        <f>B45-B47-B48</f>
        <v>20047192559</v>
      </c>
    </row>
    <row r="52" spans="1:2" ht="19.5" customHeight="1" x14ac:dyDescent="0.2">
      <c r="A52" s="15"/>
      <c r="B52" s="16"/>
    </row>
    <row r="53" spans="1:2" ht="19.5" customHeight="1" x14ac:dyDescent="0.2">
      <c r="A53" s="15"/>
      <c r="B53" s="16"/>
    </row>
  </sheetData>
  <mergeCells count="2">
    <mergeCell ref="A51:A53"/>
    <mergeCell ref="B51:B53"/>
  </mergeCells>
  <printOptions horizontalCentered="1" verticalCentered="1"/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hesabdari</cp:lastModifiedBy>
  <cp:lastPrinted>2019-08-11T09:29:36Z</cp:lastPrinted>
  <dcterms:created xsi:type="dcterms:W3CDTF">2019-01-07T06:12:57Z</dcterms:created>
  <dcterms:modified xsi:type="dcterms:W3CDTF">2020-12-06T08:41:06Z</dcterms:modified>
</cp:coreProperties>
</file>